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 to data gaps (20.11.2024)\DG-I-104_Ash transporation exp\"/>
    </mc:Choice>
  </mc:AlternateContent>
  <xr:revisionPtr revIDLastSave="0" documentId="13_ncr:1_{83EE8418-85F7-4C32-A808-5550CF7EA0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I18" i="1"/>
  <c r="H18" i="1"/>
  <c r="G18" i="1"/>
  <c r="F18" i="1"/>
  <c r="E18" i="1"/>
  <c r="I17" i="1"/>
  <c r="H17" i="1"/>
  <c r="G17" i="1"/>
  <c r="F17" i="1"/>
  <c r="E17" i="1"/>
  <c r="I36" i="1"/>
  <c r="I35" i="1"/>
  <c r="I34" i="1"/>
  <c r="I33" i="1"/>
  <c r="I32" i="1"/>
  <c r="I31" i="1"/>
  <c r="I30" i="1"/>
  <c r="H37" i="1"/>
  <c r="G37" i="1"/>
  <c r="F37" i="1"/>
  <c r="E37" i="1"/>
  <c r="D37" i="1"/>
  <c r="I8" i="1"/>
  <c r="H8" i="1"/>
  <c r="G8" i="1"/>
  <c r="F8" i="1"/>
  <c r="E8" i="1"/>
  <c r="I7" i="1"/>
  <c r="H7" i="1"/>
  <c r="G7" i="1"/>
  <c r="F7" i="1"/>
  <c r="E7" i="1"/>
  <c r="I6" i="1"/>
  <c r="H6" i="1"/>
  <c r="G6" i="1"/>
  <c r="F6" i="1"/>
  <c r="E6" i="1"/>
  <c r="J18" i="1" l="1"/>
  <c r="J19" i="1"/>
  <c r="G20" i="1"/>
  <c r="H20" i="1"/>
  <c r="I20" i="1"/>
  <c r="J17" i="1"/>
  <c r="E20" i="1"/>
  <c r="I37" i="1"/>
  <c r="J6" i="1"/>
  <c r="F20" i="1"/>
  <c r="J8" i="1"/>
  <c r="F9" i="1"/>
  <c r="J7" i="1"/>
  <c r="J9" i="1" s="1"/>
  <c r="G9" i="1"/>
  <c r="I9" i="1"/>
  <c r="H9" i="1"/>
  <c r="E9" i="1"/>
  <c r="J20" i="1" l="1"/>
</calcChain>
</file>

<file path=xl/sharedStrings.xml><?xml version="1.0" encoding="utf-8"?>
<sst xmlns="http://schemas.openxmlformats.org/spreadsheetml/2006/main" count="48" uniqueCount="30">
  <si>
    <t>TPS</t>
  </si>
  <si>
    <t>Considering Total dry Ash generation for FY year 23-24 (lakh MT)</t>
  </si>
  <si>
    <t xml:space="preserve">Total </t>
  </si>
  <si>
    <t>Koradi</t>
  </si>
  <si>
    <t>Khaperkheda</t>
  </si>
  <si>
    <t>Chandrapur</t>
  </si>
  <si>
    <t>Financial burden (in CR)</t>
  </si>
  <si>
    <t>TOTAL</t>
  </si>
  <si>
    <t>Towards Dry fly Ash utilization</t>
  </si>
  <si>
    <t>Expenditure towards Pond Ash utilization</t>
  </si>
  <si>
    <t>Considering legacy  pond Ash available  as on  (lakh MT)</t>
  </si>
  <si>
    <t xml:space="preserve">Ist year </t>
  </si>
  <si>
    <t xml:space="preserve">2nd year </t>
  </si>
  <si>
    <t>3rd year</t>
  </si>
  <si>
    <t>4th year</t>
  </si>
  <si>
    <t>5th  year</t>
  </si>
  <si>
    <t>Tentative Amount in Rs CR</t>
  </si>
  <si>
    <t>Nashik</t>
  </si>
  <si>
    <t>Bhusawal</t>
  </si>
  <si>
    <t>Parli</t>
  </si>
  <si>
    <t>Paras</t>
  </si>
  <si>
    <t>Expenditure towards infrastructure development to increase Ash utilization</t>
  </si>
  <si>
    <t>*Financial Assistance Rs/MT</t>
  </si>
  <si>
    <r>
      <t>I</t>
    </r>
    <r>
      <rPr>
        <b/>
        <vertAlign val="superscript"/>
        <sz val="12"/>
        <color rgb="FF000000"/>
        <rFont val="Calibri"/>
        <family val="2"/>
      </rPr>
      <t xml:space="preserve">st year </t>
    </r>
  </si>
  <si>
    <r>
      <t>2</t>
    </r>
    <r>
      <rPr>
        <b/>
        <vertAlign val="superscript"/>
        <sz val="12"/>
        <color rgb="FF000000"/>
        <rFont val="Calibri"/>
        <family val="2"/>
      </rPr>
      <t xml:space="preserve">nd year </t>
    </r>
  </si>
  <si>
    <r>
      <t>3</t>
    </r>
    <r>
      <rPr>
        <b/>
        <vertAlign val="superscript"/>
        <sz val="12"/>
        <color rgb="FF000000"/>
        <rFont val="Calibri"/>
        <family val="2"/>
      </rPr>
      <t>rd year</t>
    </r>
  </si>
  <si>
    <r>
      <t>4</t>
    </r>
    <r>
      <rPr>
        <b/>
        <vertAlign val="superscript"/>
        <sz val="12"/>
        <color rgb="FF000000"/>
        <rFont val="Calibri"/>
        <family val="2"/>
      </rPr>
      <t>th year</t>
    </r>
  </si>
  <si>
    <r>
      <t>5</t>
    </r>
    <r>
      <rPr>
        <b/>
        <vertAlign val="superscript"/>
        <sz val="12"/>
        <color rgb="FF000000"/>
        <rFont val="Calibri"/>
        <family val="2"/>
      </rPr>
      <t>th  year</t>
    </r>
  </si>
  <si>
    <t>* Financial Assistance             Rs/ MT</t>
  </si>
  <si>
    <t xml:space="preserve">Escalation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</si>
</sst>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9" fontId="0" fillId="0" borderId="1" xfId="0" applyNumberForma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3" fontId="3" fillId="0" borderId="2" xfId="1" applyFont="1" applyBorder="1" applyAlignment="1">
      <alignment horizontal="justify" vertical="center" wrapText="1"/>
    </xf>
    <xf numFmtId="43" fontId="4" fillId="0" borderId="2" xfId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7"/>
  <sheetViews>
    <sheetView showGridLines="0" tabSelected="1" workbookViewId="0">
      <selection activeCell="H46" sqref="H46"/>
    </sheetView>
  </sheetViews>
  <sheetFormatPr defaultRowHeight="14.5" x14ac:dyDescent="0.35"/>
  <cols>
    <col min="1" max="1" width="8.7265625" style="1"/>
    <col min="2" max="2" width="14.36328125" style="1" customWidth="1"/>
    <col min="3" max="3" width="18.453125" style="1" customWidth="1"/>
    <col min="4" max="4" width="11.08984375" style="1" customWidth="1"/>
    <col min="5" max="7" width="8.7265625" style="1"/>
    <col min="8" max="8" width="11.08984375" style="1" customWidth="1"/>
    <col min="9" max="9" width="10.81640625" style="1" customWidth="1"/>
    <col min="10" max="10" width="9.36328125" style="3" bestFit="1" customWidth="1"/>
    <col min="11" max="12" width="8.7265625" style="1"/>
    <col min="13" max="13" width="14.26953125" style="1" customWidth="1"/>
    <col min="14" max="14" width="17.36328125" style="1" customWidth="1"/>
    <col min="15" max="15" width="11.36328125" style="1" customWidth="1"/>
    <col min="16" max="16384" width="8.7265625" style="1"/>
  </cols>
  <sheetData>
    <row r="2" spans="2:22" s="3" customFormat="1" x14ac:dyDescent="0.35">
      <c r="B2" s="4" t="s">
        <v>8</v>
      </c>
    </row>
    <row r="4" spans="2:22" s="6" customFormat="1" ht="17.5" x14ac:dyDescent="0.35">
      <c r="B4" s="14" t="s">
        <v>0</v>
      </c>
      <c r="C4" s="14" t="s">
        <v>1</v>
      </c>
      <c r="D4" s="14" t="s">
        <v>28</v>
      </c>
      <c r="E4" s="8" t="s">
        <v>23</v>
      </c>
      <c r="F4" s="8" t="s">
        <v>24</v>
      </c>
      <c r="G4" s="8" t="s">
        <v>25</v>
      </c>
      <c r="H4" s="8" t="s">
        <v>26</v>
      </c>
      <c r="I4" s="8" t="s">
        <v>27</v>
      </c>
      <c r="J4" s="14" t="s">
        <v>2</v>
      </c>
    </row>
    <row r="5" spans="2:22" s="6" customFormat="1" ht="44" customHeight="1" x14ac:dyDescent="0.35">
      <c r="B5" s="14"/>
      <c r="C5" s="14"/>
      <c r="D5" s="14"/>
      <c r="E5" s="14" t="s">
        <v>6</v>
      </c>
      <c r="F5" s="14"/>
      <c r="G5" s="14"/>
      <c r="H5" s="14"/>
      <c r="I5" s="14"/>
      <c r="J5" s="14"/>
    </row>
    <row r="6" spans="2:22" ht="15.5" x14ac:dyDescent="0.35">
      <c r="B6" s="9" t="s">
        <v>3</v>
      </c>
      <c r="C6" s="10">
        <v>25</v>
      </c>
      <c r="D6" s="10">
        <v>100</v>
      </c>
      <c r="E6" s="10">
        <f>($C6*$D6)/100</f>
        <v>25</v>
      </c>
      <c r="F6" s="10">
        <f t="shared" ref="F6:I8" si="0">($C6*$D6)/100</f>
        <v>25</v>
      </c>
      <c r="G6" s="10">
        <f t="shared" si="0"/>
        <v>25</v>
      </c>
      <c r="H6" s="10">
        <f t="shared" si="0"/>
        <v>25</v>
      </c>
      <c r="I6" s="10">
        <f t="shared" si="0"/>
        <v>25</v>
      </c>
      <c r="J6" s="8">
        <f t="shared" ref="J6:J7" si="1">SUM(E6:I6)</f>
        <v>125</v>
      </c>
    </row>
    <row r="7" spans="2:22" ht="15.5" x14ac:dyDescent="0.35">
      <c r="B7" s="9" t="s">
        <v>4</v>
      </c>
      <c r="C7" s="10">
        <v>19</v>
      </c>
      <c r="D7" s="10">
        <v>100</v>
      </c>
      <c r="E7" s="10">
        <f t="shared" ref="E7:E8" si="2">($C7*$D7)/100</f>
        <v>19</v>
      </c>
      <c r="F7" s="10">
        <f t="shared" si="0"/>
        <v>19</v>
      </c>
      <c r="G7" s="10">
        <f t="shared" si="0"/>
        <v>19</v>
      </c>
      <c r="H7" s="10">
        <f t="shared" si="0"/>
        <v>19</v>
      </c>
      <c r="I7" s="10">
        <f t="shared" si="0"/>
        <v>19</v>
      </c>
      <c r="J7" s="8">
        <f t="shared" si="1"/>
        <v>95</v>
      </c>
    </row>
    <row r="8" spans="2:22" ht="15.5" x14ac:dyDescent="0.35">
      <c r="B8" s="9" t="s">
        <v>5</v>
      </c>
      <c r="C8" s="10">
        <v>35</v>
      </c>
      <c r="D8" s="10">
        <v>120</v>
      </c>
      <c r="E8" s="10">
        <f t="shared" si="2"/>
        <v>42</v>
      </c>
      <c r="F8" s="10">
        <f t="shared" si="0"/>
        <v>42</v>
      </c>
      <c r="G8" s="10">
        <f t="shared" si="0"/>
        <v>42</v>
      </c>
      <c r="H8" s="10">
        <f t="shared" si="0"/>
        <v>42</v>
      </c>
      <c r="I8" s="10">
        <f t="shared" si="0"/>
        <v>42</v>
      </c>
      <c r="J8" s="8">
        <f>SUM(E8:I8)</f>
        <v>210</v>
      </c>
    </row>
    <row r="9" spans="2:22" s="3" customFormat="1" ht="15.5" x14ac:dyDescent="0.35">
      <c r="B9" s="14" t="s">
        <v>7</v>
      </c>
      <c r="C9" s="14"/>
      <c r="D9" s="14"/>
      <c r="E9" s="8">
        <f>SUM(E6:E8)</f>
        <v>86</v>
      </c>
      <c r="F9" s="8">
        <f t="shared" ref="F9:J9" si="3">SUM(F6:F8)</f>
        <v>86</v>
      </c>
      <c r="G9" s="8">
        <f t="shared" si="3"/>
        <v>86</v>
      </c>
      <c r="H9" s="8">
        <f t="shared" si="3"/>
        <v>86</v>
      </c>
      <c r="I9" s="8">
        <f t="shared" si="3"/>
        <v>86</v>
      </c>
      <c r="J9" s="8">
        <f t="shared" si="3"/>
        <v>430</v>
      </c>
    </row>
    <row r="13" spans="2:22" s="3" customFormat="1" x14ac:dyDescent="0.35">
      <c r="B13" s="4" t="s">
        <v>9</v>
      </c>
    </row>
    <row r="15" spans="2:22" s="3" customFormat="1" ht="38" customHeight="1" x14ac:dyDescent="0.35">
      <c r="B15" s="14" t="s">
        <v>0</v>
      </c>
      <c r="C15" s="14" t="s">
        <v>10</v>
      </c>
      <c r="D15" s="14" t="s">
        <v>22</v>
      </c>
      <c r="E15" s="11" t="s">
        <v>23</v>
      </c>
      <c r="F15" s="11" t="s">
        <v>24</v>
      </c>
      <c r="G15" s="11" t="s">
        <v>25</v>
      </c>
      <c r="H15" s="11" t="s">
        <v>26</v>
      </c>
      <c r="I15" s="11" t="s">
        <v>27</v>
      </c>
      <c r="J15" s="14" t="s">
        <v>2</v>
      </c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2:22" s="3" customFormat="1" ht="13.5" customHeight="1" x14ac:dyDescent="0.35">
      <c r="B16" s="14"/>
      <c r="C16" s="14"/>
      <c r="D16" s="14"/>
      <c r="E16" s="14" t="s">
        <v>6</v>
      </c>
      <c r="F16" s="14"/>
      <c r="G16" s="14"/>
      <c r="H16" s="14"/>
      <c r="I16" s="14"/>
      <c r="J16" s="14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5" x14ac:dyDescent="0.35">
      <c r="B17" s="9" t="s">
        <v>3</v>
      </c>
      <c r="C17" s="12">
        <v>343.75400000000002</v>
      </c>
      <c r="D17" s="16">
        <v>100</v>
      </c>
      <c r="E17" s="12">
        <f>$C17/5*$D$17/100*(1+$C$21)^0</f>
        <v>68.750799999999998</v>
      </c>
      <c r="F17" s="12">
        <f>$C17/5*$D$17/100*(1+$C$21)^1</f>
        <v>75.625880000000009</v>
      </c>
      <c r="G17" s="12">
        <f>$C17/5*$D$17/100*(1+$C$21)^2</f>
        <v>83.188468000000015</v>
      </c>
      <c r="H17" s="12">
        <f>$C17/5*$D$17/100*(1+$C$21)^3</f>
        <v>91.507314800000032</v>
      </c>
      <c r="I17" s="12">
        <f>$C17/5*$D$17/100*(1+$C$21)^4</f>
        <v>100.65804628000002</v>
      </c>
      <c r="J17" s="13">
        <f>SUM(E17:I17)</f>
        <v>419.73050908000005</v>
      </c>
      <c r="K17" s="3"/>
      <c r="L17" s="3"/>
    </row>
    <row r="18" spans="1:22" ht="15.5" x14ac:dyDescent="0.35">
      <c r="B18" s="9" t="s">
        <v>4</v>
      </c>
      <c r="C18" s="12">
        <v>277.74439999999998</v>
      </c>
      <c r="D18" s="16"/>
      <c r="E18" s="12">
        <f t="shared" ref="E18:E19" si="4">$C18/5*$D$17/100*(1+$C$21)^0</f>
        <v>55.548879999999997</v>
      </c>
      <c r="F18" s="12">
        <f t="shared" ref="F18:F19" si="5">$C18/5*$D$17/100*(1+$C$21)^1</f>
        <v>61.103768000000002</v>
      </c>
      <c r="G18" s="12">
        <f t="shared" ref="G18:G19" si="6">$C18/5*$D$17/100*(1+$C$21)^2</f>
        <v>67.2141448</v>
      </c>
      <c r="H18" s="12">
        <f t="shared" ref="H18:H19" si="7">$C18/5*$D$17/100*(1+$C$21)^3</f>
        <v>73.935559280000021</v>
      </c>
      <c r="I18" s="12">
        <f t="shared" ref="I18:I19" si="8">$C18/5*$D$17/100*(1+$C$21)^4</f>
        <v>81.329115208000019</v>
      </c>
      <c r="J18" s="13">
        <f t="shared" ref="J18:J19" si="9">SUM(E18:I18)</f>
        <v>339.13146728800001</v>
      </c>
      <c r="K18" s="3"/>
      <c r="L18" s="3"/>
    </row>
    <row r="19" spans="1:22" ht="15.5" x14ac:dyDescent="0.35">
      <c r="B19" s="9" t="s">
        <v>5</v>
      </c>
      <c r="C19" s="12">
        <v>889.73440000000005</v>
      </c>
      <c r="D19" s="16"/>
      <c r="E19" s="12">
        <f t="shared" si="4"/>
        <v>177.94688000000002</v>
      </c>
      <c r="F19" s="12">
        <f t="shared" si="5"/>
        <v>195.74156800000003</v>
      </c>
      <c r="G19" s="12">
        <f t="shared" si="6"/>
        <v>215.31572480000005</v>
      </c>
      <c r="H19" s="12">
        <f t="shared" si="7"/>
        <v>236.84729728000011</v>
      </c>
      <c r="I19" s="12">
        <f t="shared" si="8"/>
        <v>260.53202700800011</v>
      </c>
      <c r="J19" s="13">
        <f t="shared" si="9"/>
        <v>1086.3834970880002</v>
      </c>
      <c r="K19" s="3"/>
      <c r="L19" s="3"/>
    </row>
    <row r="20" spans="1:22" s="3" customFormat="1" ht="16" thickBot="1" x14ac:dyDescent="0.4">
      <c r="A20" s="7"/>
      <c r="B20" s="15" t="s">
        <v>7</v>
      </c>
      <c r="C20" s="15"/>
      <c r="D20" s="15"/>
      <c r="E20" s="13">
        <f>SUM(E17:E19)</f>
        <v>302.24656000000004</v>
      </c>
      <c r="F20" s="13">
        <f t="shared" ref="F20:J20" si="10">SUM(F17:F19)</f>
        <v>332.47121600000003</v>
      </c>
      <c r="G20" s="13">
        <f t="shared" si="10"/>
        <v>365.71833760000004</v>
      </c>
      <c r="H20" s="13">
        <f t="shared" si="10"/>
        <v>402.29017136000016</v>
      </c>
      <c r="I20" s="13">
        <f t="shared" si="10"/>
        <v>442.51918849600014</v>
      </c>
      <c r="J20" s="13">
        <f t="shared" si="10"/>
        <v>1845.2454734560004</v>
      </c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thickBot="1" x14ac:dyDescent="0.4">
      <c r="B21" s="1" t="s">
        <v>29</v>
      </c>
      <c r="C21" s="5">
        <v>0.1</v>
      </c>
      <c r="K21" s="3"/>
      <c r="L21" s="3"/>
    </row>
    <row r="22" spans="1:22" x14ac:dyDescent="0.35">
      <c r="K22" s="3"/>
      <c r="L22" s="3"/>
    </row>
    <row r="23" spans="1:22" x14ac:dyDescent="0.35">
      <c r="K23" s="3"/>
      <c r="L23" s="3"/>
    </row>
    <row r="26" spans="1:22" s="3" customFormat="1" x14ac:dyDescent="0.35">
      <c r="B26" s="4" t="s">
        <v>21</v>
      </c>
    </row>
    <row r="28" spans="1:22" s="2" customFormat="1" ht="30.5" customHeight="1" x14ac:dyDescent="0.35">
      <c r="C28" s="14" t="s">
        <v>0</v>
      </c>
      <c r="D28" s="8" t="s">
        <v>11</v>
      </c>
      <c r="E28" s="8" t="s">
        <v>12</v>
      </c>
      <c r="F28" s="8" t="s">
        <v>13</v>
      </c>
      <c r="G28" s="8" t="s">
        <v>14</v>
      </c>
      <c r="H28" s="8" t="s">
        <v>15</v>
      </c>
      <c r="I28" s="14" t="s">
        <v>16</v>
      </c>
      <c r="J28" s="6"/>
    </row>
    <row r="29" spans="1:22" s="2" customFormat="1" ht="15.5" customHeight="1" x14ac:dyDescent="0.35">
      <c r="C29" s="14"/>
      <c r="D29" s="14" t="s">
        <v>6</v>
      </c>
      <c r="E29" s="14"/>
      <c r="F29" s="14"/>
      <c r="G29" s="14"/>
      <c r="H29" s="14"/>
      <c r="I29" s="14"/>
      <c r="J29" s="6"/>
    </row>
    <row r="30" spans="1:22" ht="15.5" x14ac:dyDescent="0.35">
      <c r="C30" s="9" t="s">
        <v>17</v>
      </c>
      <c r="D30" s="10">
        <v>4</v>
      </c>
      <c r="E30" s="10">
        <v>4</v>
      </c>
      <c r="F30" s="10">
        <v>4</v>
      </c>
      <c r="G30" s="10">
        <v>4</v>
      </c>
      <c r="H30" s="10">
        <v>4</v>
      </c>
      <c r="I30" s="10">
        <f>SUM(D30:H30)</f>
        <v>20</v>
      </c>
    </row>
    <row r="31" spans="1:22" ht="15.5" x14ac:dyDescent="0.35">
      <c r="C31" s="9" t="s">
        <v>18</v>
      </c>
      <c r="D31" s="10">
        <v>6</v>
      </c>
      <c r="E31" s="10">
        <v>6</v>
      </c>
      <c r="F31" s="10">
        <v>6</v>
      </c>
      <c r="G31" s="10">
        <v>6</v>
      </c>
      <c r="H31" s="10">
        <v>6</v>
      </c>
      <c r="I31" s="8">
        <f t="shared" ref="I31:I36" si="11">SUM(D31:H31)</f>
        <v>30</v>
      </c>
    </row>
    <row r="32" spans="1:22" ht="15.5" x14ac:dyDescent="0.35">
      <c r="C32" s="9" t="s">
        <v>19</v>
      </c>
      <c r="D32" s="10">
        <v>10</v>
      </c>
      <c r="E32" s="10">
        <v>10</v>
      </c>
      <c r="F32" s="10">
        <v>10</v>
      </c>
      <c r="G32" s="10">
        <v>10</v>
      </c>
      <c r="H32" s="10">
        <v>10</v>
      </c>
      <c r="I32" s="8">
        <f t="shared" si="11"/>
        <v>50</v>
      </c>
    </row>
    <row r="33" spans="3:9" ht="15.5" x14ac:dyDescent="0.35">
      <c r="C33" s="9" t="s">
        <v>20</v>
      </c>
      <c r="D33" s="10">
        <v>4</v>
      </c>
      <c r="E33" s="10">
        <v>4</v>
      </c>
      <c r="F33" s="10">
        <v>4</v>
      </c>
      <c r="G33" s="10">
        <v>4</v>
      </c>
      <c r="H33" s="10">
        <v>4</v>
      </c>
      <c r="I33" s="8">
        <f t="shared" si="11"/>
        <v>20</v>
      </c>
    </row>
    <row r="34" spans="3:9" ht="15.5" x14ac:dyDescent="0.35">
      <c r="C34" s="9" t="s">
        <v>4</v>
      </c>
      <c r="D34" s="10">
        <v>7</v>
      </c>
      <c r="E34" s="10">
        <v>7</v>
      </c>
      <c r="F34" s="10">
        <v>7</v>
      </c>
      <c r="G34" s="10">
        <v>7</v>
      </c>
      <c r="H34" s="10">
        <v>7</v>
      </c>
      <c r="I34" s="8">
        <f t="shared" si="11"/>
        <v>35</v>
      </c>
    </row>
    <row r="35" spans="3:9" ht="15.5" x14ac:dyDescent="0.35">
      <c r="C35" s="9" t="s">
        <v>3</v>
      </c>
      <c r="D35" s="10">
        <v>20</v>
      </c>
      <c r="E35" s="10">
        <v>20</v>
      </c>
      <c r="F35" s="10">
        <v>20</v>
      </c>
      <c r="G35" s="10">
        <v>25</v>
      </c>
      <c r="H35" s="10">
        <v>25</v>
      </c>
      <c r="I35" s="8">
        <f t="shared" si="11"/>
        <v>110</v>
      </c>
    </row>
    <row r="36" spans="3:9" ht="15.5" x14ac:dyDescent="0.35">
      <c r="C36" s="9" t="s">
        <v>5</v>
      </c>
      <c r="D36" s="10">
        <v>100</v>
      </c>
      <c r="E36" s="10">
        <v>100</v>
      </c>
      <c r="F36" s="10">
        <v>70</v>
      </c>
      <c r="G36" s="10">
        <v>15</v>
      </c>
      <c r="H36" s="10">
        <v>15</v>
      </c>
      <c r="I36" s="8">
        <f t="shared" si="11"/>
        <v>300</v>
      </c>
    </row>
    <row r="37" spans="3:9" s="3" customFormat="1" ht="15.5" x14ac:dyDescent="0.35">
      <c r="C37" s="8" t="s">
        <v>7</v>
      </c>
      <c r="D37" s="8">
        <f>SUM(D30:D36)</f>
        <v>151</v>
      </c>
      <c r="E37" s="8">
        <f t="shared" ref="E37:I37" si="12">SUM(E30:E36)</f>
        <v>151</v>
      </c>
      <c r="F37" s="8">
        <f t="shared" si="12"/>
        <v>121</v>
      </c>
      <c r="G37" s="8">
        <f t="shared" si="12"/>
        <v>71</v>
      </c>
      <c r="H37" s="8">
        <f t="shared" si="12"/>
        <v>71</v>
      </c>
      <c r="I37" s="8">
        <f t="shared" si="12"/>
        <v>565</v>
      </c>
    </row>
  </sheetData>
  <mergeCells count="16">
    <mergeCell ref="J4:J5"/>
    <mergeCell ref="B9:D9"/>
    <mergeCell ref="E5:I5"/>
    <mergeCell ref="B4:B5"/>
    <mergeCell ref="C4:C5"/>
    <mergeCell ref="D4:D5"/>
    <mergeCell ref="D29:H29"/>
    <mergeCell ref="C28:C29"/>
    <mergeCell ref="I28:I29"/>
    <mergeCell ref="J15:J16"/>
    <mergeCell ref="B20:D20"/>
    <mergeCell ref="B15:B16"/>
    <mergeCell ref="C15:C16"/>
    <mergeCell ref="D17:D19"/>
    <mergeCell ref="E16:I16"/>
    <mergeCell ref="D15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Mercados</dc:creator>
  <cp:lastModifiedBy>A.V. Patkare</cp:lastModifiedBy>
  <dcterms:created xsi:type="dcterms:W3CDTF">2024-11-21T10:21:06Z</dcterms:created>
  <dcterms:modified xsi:type="dcterms:W3CDTF">2024-11-21T16:04:38Z</dcterms:modified>
</cp:coreProperties>
</file>